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liczba mieszkańców decyzje pos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20" i="1"/>
  <c r="E19" i="1"/>
  <c r="E13" i="1"/>
  <c r="E17" i="1"/>
  <c r="G17" i="1" s="1"/>
  <c r="E7" i="1"/>
  <c r="E12" i="1"/>
  <c r="F6" i="1"/>
  <c r="G6" i="1" s="1"/>
  <c r="F16" i="1"/>
  <c r="F21" i="1"/>
  <c r="G16" i="1"/>
  <c r="F18" i="1"/>
  <c r="F9" i="1"/>
  <c r="F10" i="1"/>
  <c r="F20" i="1"/>
  <c r="F19" i="1"/>
  <c r="F13" i="1"/>
  <c r="F17" i="1"/>
  <c r="F7" i="1"/>
  <c r="F12" i="1"/>
  <c r="F14" i="1"/>
  <c r="G14" i="1" s="1"/>
  <c r="G7" i="1"/>
  <c r="G8" i="1"/>
  <c r="G9" i="1"/>
  <c r="G10" i="1"/>
  <c r="G11" i="1"/>
  <c r="G12" i="1"/>
  <c r="G13" i="1"/>
  <c r="G15" i="1"/>
  <c r="G18" i="1"/>
  <c r="G19" i="1"/>
  <c r="G20" i="1"/>
  <c r="G21" i="1"/>
  <c r="G22" i="1"/>
  <c r="G23" i="1"/>
  <c r="F24" i="1" l="1"/>
  <c r="E24" i="1"/>
  <c r="D24" i="1"/>
  <c r="H24" i="1" l="1"/>
  <c r="I24" i="1"/>
  <c r="G24" i="1" l="1"/>
</calcChain>
</file>

<file path=xl/sharedStrings.xml><?xml version="1.0" encoding="utf-8"?>
<sst xmlns="http://schemas.openxmlformats.org/spreadsheetml/2006/main" count="48" uniqueCount="48">
  <si>
    <t>Lp.</t>
  </si>
  <si>
    <t>Gmina</t>
  </si>
  <si>
    <t>liczba mieszkańców GUS wg stanu na 2015 r.</t>
  </si>
  <si>
    <t>Razem</t>
  </si>
  <si>
    <t>1.</t>
  </si>
  <si>
    <t>Banie</t>
  </si>
  <si>
    <t>2.</t>
  </si>
  <si>
    <t>Cedynia</t>
  </si>
  <si>
    <t>3.</t>
  </si>
  <si>
    <t>Chojna</t>
  </si>
  <si>
    <t>4.</t>
  </si>
  <si>
    <t>Moryń</t>
  </si>
  <si>
    <t>5.</t>
  </si>
  <si>
    <t>Stare Czarnowo</t>
  </si>
  <si>
    <t>6.</t>
  </si>
  <si>
    <t>Widuchowa</t>
  </si>
  <si>
    <t>7.</t>
  </si>
  <si>
    <t>Boleszkowice</t>
  </si>
  <si>
    <t>8.</t>
  </si>
  <si>
    <t>Nowogródek Pomorski</t>
  </si>
  <si>
    <t>9.</t>
  </si>
  <si>
    <t>Bielice</t>
  </si>
  <si>
    <t>10.</t>
  </si>
  <si>
    <t>Kozielice</t>
  </si>
  <si>
    <t>11.</t>
  </si>
  <si>
    <t>Lipiany</t>
  </si>
  <si>
    <t>12.</t>
  </si>
  <si>
    <t>Warnice</t>
  </si>
  <si>
    <t>13.</t>
  </si>
  <si>
    <t>Dolice</t>
  </si>
  <si>
    <t>14.</t>
  </si>
  <si>
    <t>Recz</t>
  </si>
  <si>
    <t>15.</t>
  </si>
  <si>
    <t>Krzęcin</t>
  </si>
  <si>
    <t>16.</t>
  </si>
  <si>
    <t xml:space="preserve">Stargard </t>
  </si>
  <si>
    <t>17.</t>
  </si>
  <si>
    <t>Marianowo</t>
  </si>
  <si>
    <t>RAZEM</t>
  </si>
  <si>
    <t>liczba wszczętych postępowań</t>
  </si>
  <si>
    <t>liczba wydanych decyzji</t>
  </si>
  <si>
    <t>Przelewice</t>
  </si>
  <si>
    <t>18.</t>
  </si>
  <si>
    <t>Statystyka dotycząca ilości osób ujętych w deklaracjach oraz ilości prowadzonych postępowań i wydanych decyzji</t>
  </si>
  <si>
    <t>odpady gromadzone w sposób zmieszany</t>
  </si>
  <si>
    <t>odpady gromadzone w sposób selektywny</t>
  </si>
  <si>
    <t xml:space="preserve">liczba mieszkańców ujęta w deklaracjach na dzień 31.03.2017 r. </t>
  </si>
  <si>
    <t>decyzje i postępowania na dzień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</si>
</sst>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3" fontId="4" fillId="0" borderId="1" xfId="1" applyNumberFormat="1" applyFont="1" applyFill="1" applyBorder="1"/>
    <xf numFmtId="3" fontId="1" fillId="0" borderId="1" xfId="1" applyNumberFormat="1" applyFont="1" applyBorder="1"/>
    <xf numFmtId="0" fontId="1" fillId="0" borderId="1" xfId="1" applyFont="1" applyBorder="1"/>
    <xf numFmtId="3" fontId="1" fillId="0" borderId="1" xfId="1" applyNumberFormat="1" applyFont="1" applyFill="1" applyBorder="1"/>
    <xf numFmtId="9" fontId="3" fillId="0" borderId="0" xfId="1" applyNumberFormat="1"/>
    <xf numFmtId="0" fontId="2" fillId="2" borderId="1" xfId="1" applyFont="1" applyFill="1" applyBorder="1"/>
    <xf numFmtId="0" fontId="5" fillId="0" borderId="1" xfId="1" applyFont="1" applyBorder="1" applyAlignment="1">
      <alignment horizontal="center" vertical="center" wrapText="1"/>
    </xf>
    <xf numFmtId="0" fontId="4" fillId="3" borderId="1" xfId="1" applyFont="1" applyFill="1" applyBorder="1"/>
    <xf numFmtId="0" fontId="2" fillId="3" borderId="1" xfId="1" applyFont="1" applyFill="1" applyBorder="1"/>
    <xf numFmtId="0" fontId="3" fillId="3" borderId="0" xfId="1" applyFill="1"/>
    <xf numFmtId="0" fontId="4" fillId="4" borderId="1" xfId="1" applyFont="1" applyFill="1" applyBorder="1"/>
    <xf numFmtId="0" fontId="2" fillId="4" borderId="1" xfId="1" applyFont="1" applyFill="1" applyBorder="1"/>
    <xf numFmtId="3" fontId="2" fillId="2" borderId="1" xfId="1" applyNumberFormat="1" applyFont="1" applyFill="1" applyBorder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3" borderId="1" xfId="1" applyFont="1" applyFill="1" applyBorder="1" applyAlignment="1">
      <alignment horizontal="center" vertical="center" wrapText="1"/>
    </xf>
    <xf numFmtId="3" fontId="0" fillId="0" borderId="1" xfId="1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topLeftCell="A3" workbookViewId="0">
      <selection activeCell="K12" sqref="K12"/>
    </sheetView>
  </sheetViews>
  <sheetFormatPr defaultRowHeight="14.25"/>
  <cols>
    <col min="1" max="1" width="9.140625" style="1"/>
    <col min="2" max="2" width="4.5703125" style="1" customWidth="1"/>
    <col min="3" max="3" width="20.7109375" style="1" customWidth="1"/>
    <col min="4" max="4" width="13.42578125" style="11" customWidth="1"/>
    <col min="5" max="5" width="13" style="1" customWidth="1"/>
    <col min="6" max="6" width="13.42578125" style="1" customWidth="1"/>
    <col min="7" max="7" width="11.85546875" style="1" customWidth="1"/>
    <col min="8" max="8" width="12.42578125" style="1" customWidth="1"/>
    <col min="9" max="9" width="10.7109375" style="1" customWidth="1"/>
    <col min="10" max="242" width="9.140625" style="1"/>
    <col min="243" max="243" width="12.140625" style="1" customWidth="1"/>
    <col min="244" max="244" width="13.85546875" style="1" customWidth="1"/>
    <col min="245" max="245" width="12.5703125" style="1" customWidth="1"/>
    <col min="246" max="246" width="12.28515625" style="1" customWidth="1"/>
    <col min="247" max="247" width="11.85546875" style="1" customWidth="1"/>
    <col min="248" max="248" width="12.140625" style="1" customWidth="1"/>
    <col min="249" max="249" width="12.42578125" style="1" customWidth="1"/>
    <col min="250" max="250" width="12.28515625" style="1" customWidth="1"/>
    <col min="251" max="498" width="9.140625" style="1"/>
    <col min="499" max="499" width="12.140625" style="1" customWidth="1"/>
    <col min="500" max="500" width="13.85546875" style="1" customWidth="1"/>
    <col min="501" max="501" width="12.5703125" style="1" customWidth="1"/>
    <col min="502" max="502" width="12.28515625" style="1" customWidth="1"/>
    <col min="503" max="503" width="11.85546875" style="1" customWidth="1"/>
    <col min="504" max="504" width="12.140625" style="1" customWidth="1"/>
    <col min="505" max="505" width="12.42578125" style="1" customWidth="1"/>
    <col min="506" max="506" width="12.28515625" style="1" customWidth="1"/>
    <col min="507" max="754" width="9.140625" style="1"/>
    <col min="755" max="755" width="12.140625" style="1" customWidth="1"/>
    <col min="756" max="756" width="13.85546875" style="1" customWidth="1"/>
    <col min="757" max="757" width="12.5703125" style="1" customWidth="1"/>
    <col min="758" max="758" width="12.28515625" style="1" customWidth="1"/>
    <col min="759" max="759" width="11.85546875" style="1" customWidth="1"/>
    <col min="760" max="760" width="12.140625" style="1" customWidth="1"/>
    <col min="761" max="761" width="12.42578125" style="1" customWidth="1"/>
    <col min="762" max="762" width="12.28515625" style="1" customWidth="1"/>
    <col min="763" max="1010" width="9.140625" style="1"/>
    <col min="1011" max="1011" width="12.140625" style="1" customWidth="1"/>
    <col min="1012" max="1012" width="13.85546875" style="1" customWidth="1"/>
    <col min="1013" max="1013" width="12.5703125" style="1" customWidth="1"/>
    <col min="1014" max="1014" width="12.28515625" style="1" customWidth="1"/>
    <col min="1015" max="1015" width="11.85546875" style="1" customWidth="1"/>
    <col min="1016" max="1016" width="12.140625" style="1" customWidth="1"/>
    <col min="1017" max="1017" width="12.42578125" style="1" customWidth="1"/>
    <col min="1018" max="1018" width="12.28515625" style="1" customWidth="1"/>
    <col min="1019" max="1266" width="9.140625" style="1"/>
    <col min="1267" max="1267" width="12.140625" style="1" customWidth="1"/>
    <col min="1268" max="1268" width="13.85546875" style="1" customWidth="1"/>
    <col min="1269" max="1269" width="12.5703125" style="1" customWidth="1"/>
    <col min="1270" max="1270" width="12.28515625" style="1" customWidth="1"/>
    <col min="1271" max="1271" width="11.85546875" style="1" customWidth="1"/>
    <col min="1272" max="1272" width="12.140625" style="1" customWidth="1"/>
    <col min="1273" max="1273" width="12.42578125" style="1" customWidth="1"/>
    <col min="1274" max="1274" width="12.28515625" style="1" customWidth="1"/>
    <col min="1275" max="1522" width="9.140625" style="1"/>
    <col min="1523" max="1523" width="12.140625" style="1" customWidth="1"/>
    <col min="1524" max="1524" width="13.85546875" style="1" customWidth="1"/>
    <col min="1525" max="1525" width="12.5703125" style="1" customWidth="1"/>
    <col min="1526" max="1526" width="12.28515625" style="1" customWidth="1"/>
    <col min="1527" max="1527" width="11.85546875" style="1" customWidth="1"/>
    <col min="1528" max="1528" width="12.140625" style="1" customWidth="1"/>
    <col min="1529" max="1529" width="12.42578125" style="1" customWidth="1"/>
    <col min="1530" max="1530" width="12.28515625" style="1" customWidth="1"/>
    <col min="1531" max="1778" width="9.140625" style="1"/>
    <col min="1779" max="1779" width="12.140625" style="1" customWidth="1"/>
    <col min="1780" max="1780" width="13.85546875" style="1" customWidth="1"/>
    <col min="1781" max="1781" width="12.5703125" style="1" customWidth="1"/>
    <col min="1782" max="1782" width="12.28515625" style="1" customWidth="1"/>
    <col min="1783" max="1783" width="11.85546875" style="1" customWidth="1"/>
    <col min="1784" max="1784" width="12.140625" style="1" customWidth="1"/>
    <col min="1785" max="1785" width="12.42578125" style="1" customWidth="1"/>
    <col min="1786" max="1786" width="12.28515625" style="1" customWidth="1"/>
    <col min="1787" max="2034" width="9.140625" style="1"/>
    <col min="2035" max="2035" width="12.140625" style="1" customWidth="1"/>
    <col min="2036" max="2036" width="13.85546875" style="1" customWidth="1"/>
    <col min="2037" max="2037" width="12.5703125" style="1" customWidth="1"/>
    <col min="2038" max="2038" width="12.28515625" style="1" customWidth="1"/>
    <col min="2039" max="2039" width="11.85546875" style="1" customWidth="1"/>
    <col min="2040" max="2040" width="12.140625" style="1" customWidth="1"/>
    <col min="2041" max="2041" width="12.42578125" style="1" customWidth="1"/>
    <col min="2042" max="2042" width="12.28515625" style="1" customWidth="1"/>
    <col min="2043" max="2290" width="9.140625" style="1"/>
    <col min="2291" max="2291" width="12.140625" style="1" customWidth="1"/>
    <col min="2292" max="2292" width="13.85546875" style="1" customWidth="1"/>
    <col min="2293" max="2293" width="12.5703125" style="1" customWidth="1"/>
    <col min="2294" max="2294" width="12.28515625" style="1" customWidth="1"/>
    <col min="2295" max="2295" width="11.85546875" style="1" customWidth="1"/>
    <col min="2296" max="2296" width="12.140625" style="1" customWidth="1"/>
    <col min="2297" max="2297" width="12.42578125" style="1" customWidth="1"/>
    <col min="2298" max="2298" width="12.28515625" style="1" customWidth="1"/>
    <col min="2299" max="2546" width="9.140625" style="1"/>
    <col min="2547" max="2547" width="12.140625" style="1" customWidth="1"/>
    <col min="2548" max="2548" width="13.85546875" style="1" customWidth="1"/>
    <col min="2549" max="2549" width="12.5703125" style="1" customWidth="1"/>
    <col min="2550" max="2550" width="12.28515625" style="1" customWidth="1"/>
    <col min="2551" max="2551" width="11.85546875" style="1" customWidth="1"/>
    <col min="2552" max="2552" width="12.140625" style="1" customWidth="1"/>
    <col min="2553" max="2553" width="12.42578125" style="1" customWidth="1"/>
    <col min="2554" max="2554" width="12.28515625" style="1" customWidth="1"/>
    <col min="2555" max="2802" width="9.140625" style="1"/>
    <col min="2803" max="2803" width="12.140625" style="1" customWidth="1"/>
    <col min="2804" max="2804" width="13.85546875" style="1" customWidth="1"/>
    <col min="2805" max="2805" width="12.5703125" style="1" customWidth="1"/>
    <col min="2806" max="2806" width="12.28515625" style="1" customWidth="1"/>
    <col min="2807" max="2807" width="11.85546875" style="1" customWidth="1"/>
    <col min="2808" max="2808" width="12.140625" style="1" customWidth="1"/>
    <col min="2809" max="2809" width="12.42578125" style="1" customWidth="1"/>
    <col min="2810" max="2810" width="12.28515625" style="1" customWidth="1"/>
    <col min="2811" max="3058" width="9.140625" style="1"/>
    <col min="3059" max="3059" width="12.140625" style="1" customWidth="1"/>
    <col min="3060" max="3060" width="13.85546875" style="1" customWidth="1"/>
    <col min="3061" max="3061" width="12.5703125" style="1" customWidth="1"/>
    <col min="3062" max="3062" width="12.28515625" style="1" customWidth="1"/>
    <col min="3063" max="3063" width="11.85546875" style="1" customWidth="1"/>
    <col min="3064" max="3064" width="12.140625" style="1" customWidth="1"/>
    <col min="3065" max="3065" width="12.42578125" style="1" customWidth="1"/>
    <col min="3066" max="3066" width="12.28515625" style="1" customWidth="1"/>
    <col min="3067" max="3314" width="9.140625" style="1"/>
    <col min="3315" max="3315" width="12.140625" style="1" customWidth="1"/>
    <col min="3316" max="3316" width="13.85546875" style="1" customWidth="1"/>
    <col min="3317" max="3317" width="12.5703125" style="1" customWidth="1"/>
    <col min="3318" max="3318" width="12.28515625" style="1" customWidth="1"/>
    <col min="3319" max="3319" width="11.85546875" style="1" customWidth="1"/>
    <col min="3320" max="3320" width="12.140625" style="1" customWidth="1"/>
    <col min="3321" max="3321" width="12.42578125" style="1" customWidth="1"/>
    <col min="3322" max="3322" width="12.28515625" style="1" customWidth="1"/>
    <col min="3323" max="3570" width="9.140625" style="1"/>
    <col min="3571" max="3571" width="12.140625" style="1" customWidth="1"/>
    <col min="3572" max="3572" width="13.85546875" style="1" customWidth="1"/>
    <col min="3573" max="3573" width="12.5703125" style="1" customWidth="1"/>
    <col min="3574" max="3574" width="12.28515625" style="1" customWidth="1"/>
    <col min="3575" max="3575" width="11.85546875" style="1" customWidth="1"/>
    <col min="3576" max="3576" width="12.140625" style="1" customWidth="1"/>
    <col min="3577" max="3577" width="12.42578125" style="1" customWidth="1"/>
    <col min="3578" max="3578" width="12.28515625" style="1" customWidth="1"/>
    <col min="3579" max="3826" width="9.140625" style="1"/>
    <col min="3827" max="3827" width="12.140625" style="1" customWidth="1"/>
    <col min="3828" max="3828" width="13.85546875" style="1" customWidth="1"/>
    <col min="3829" max="3829" width="12.5703125" style="1" customWidth="1"/>
    <col min="3830" max="3830" width="12.28515625" style="1" customWidth="1"/>
    <col min="3831" max="3831" width="11.85546875" style="1" customWidth="1"/>
    <col min="3832" max="3832" width="12.140625" style="1" customWidth="1"/>
    <col min="3833" max="3833" width="12.42578125" style="1" customWidth="1"/>
    <col min="3834" max="3834" width="12.28515625" style="1" customWidth="1"/>
    <col min="3835" max="4082" width="9.140625" style="1"/>
    <col min="4083" max="4083" width="12.140625" style="1" customWidth="1"/>
    <col min="4084" max="4084" width="13.85546875" style="1" customWidth="1"/>
    <col min="4085" max="4085" width="12.5703125" style="1" customWidth="1"/>
    <col min="4086" max="4086" width="12.28515625" style="1" customWidth="1"/>
    <col min="4087" max="4087" width="11.85546875" style="1" customWidth="1"/>
    <col min="4088" max="4088" width="12.140625" style="1" customWidth="1"/>
    <col min="4089" max="4089" width="12.42578125" style="1" customWidth="1"/>
    <col min="4090" max="4090" width="12.28515625" style="1" customWidth="1"/>
    <col min="4091" max="4338" width="9.140625" style="1"/>
    <col min="4339" max="4339" width="12.140625" style="1" customWidth="1"/>
    <col min="4340" max="4340" width="13.85546875" style="1" customWidth="1"/>
    <col min="4341" max="4341" width="12.5703125" style="1" customWidth="1"/>
    <col min="4342" max="4342" width="12.28515625" style="1" customWidth="1"/>
    <col min="4343" max="4343" width="11.85546875" style="1" customWidth="1"/>
    <col min="4344" max="4344" width="12.140625" style="1" customWidth="1"/>
    <col min="4345" max="4345" width="12.42578125" style="1" customWidth="1"/>
    <col min="4346" max="4346" width="12.28515625" style="1" customWidth="1"/>
    <col min="4347" max="4594" width="9.140625" style="1"/>
    <col min="4595" max="4595" width="12.140625" style="1" customWidth="1"/>
    <col min="4596" max="4596" width="13.85546875" style="1" customWidth="1"/>
    <col min="4597" max="4597" width="12.5703125" style="1" customWidth="1"/>
    <col min="4598" max="4598" width="12.28515625" style="1" customWidth="1"/>
    <col min="4599" max="4599" width="11.85546875" style="1" customWidth="1"/>
    <col min="4600" max="4600" width="12.140625" style="1" customWidth="1"/>
    <col min="4601" max="4601" width="12.42578125" style="1" customWidth="1"/>
    <col min="4602" max="4602" width="12.28515625" style="1" customWidth="1"/>
    <col min="4603" max="4850" width="9.140625" style="1"/>
    <col min="4851" max="4851" width="12.140625" style="1" customWidth="1"/>
    <col min="4852" max="4852" width="13.85546875" style="1" customWidth="1"/>
    <col min="4853" max="4853" width="12.5703125" style="1" customWidth="1"/>
    <col min="4854" max="4854" width="12.28515625" style="1" customWidth="1"/>
    <col min="4855" max="4855" width="11.85546875" style="1" customWidth="1"/>
    <col min="4856" max="4856" width="12.140625" style="1" customWidth="1"/>
    <col min="4857" max="4857" width="12.42578125" style="1" customWidth="1"/>
    <col min="4858" max="4858" width="12.28515625" style="1" customWidth="1"/>
    <col min="4859" max="5106" width="9.140625" style="1"/>
    <col min="5107" max="5107" width="12.140625" style="1" customWidth="1"/>
    <col min="5108" max="5108" width="13.85546875" style="1" customWidth="1"/>
    <col min="5109" max="5109" width="12.5703125" style="1" customWidth="1"/>
    <col min="5110" max="5110" width="12.28515625" style="1" customWidth="1"/>
    <col min="5111" max="5111" width="11.85546875" style="1" customWidth="1"/>
    <col min="5112" max="5112" width="12.140625" style="1" customWidth="1"/>
    <col min="5113" max="5113" width="12.42578125" style="1" customWidth="1"/>
    <col min="5114" max="5114" width="12.28515625" style="1" customWidth="1"/>
    <col min="5115" max="5362" width="9.140625" style="1"/>
    <col min="5363" max="5363" width="12.140625" style="1" customWidth="1"/>
    <col min="5364" max="5364" width="13.85546875" style="1" customWidth="1"/>
    <col min="5365" max="5365" width="12.5703125" style="1" customWidth="1"/>
    <col min="5366" max="5366" width="12.28515625" style="1" customWidth="1"/>
    <col min="5367" max="5367" width="11.85546875" style="1" customWidth="1"/>
    <col min="5368" max="5368" width="12.140625" style="1" customWidth="1"/>
    <col min="5369" max="5369" width="12.42578125" style="1" customWidth="1"/>
    <col min="5370" max="5370" width="12.28515625" style="1" customWidth="1"/>
    <col min="5371" max="5618" width="9.140625" style="1"/>
    <col min="5619" max="5619" width="12.140625" style="1" customWidth="1"/>
    <col min="5620" max="5620" width="13.85546875" style="1" customWidth="1"/>
    <col min="5621" max="5621" width="12.5703125" style="1" customWidth="1"/>
    <col min="5622" max="5622" width="12.28515625" style="1" customWidth="1"/>
    <col min="5623" max="5623" width="11.85546875" style="1" customWidth="1"/>
    <col min="5624" max="5624" width="12.140625" style="1" customWidth="1"/>
    <col min="5625" max="5625" width="12.42578125" style="1" customWidth="1"/>
    <col min="5626" max="5626" width="12.28515625" style="1" customWidth="1"/>
    <col min="5627" max="5874" width="9.140625" style="1"/>
    <col min="5875" max="5875" width="12.140625" style="1" customWidth="1"/>
    <col min="5876" max="5876" width="13.85546875" style="1" customWidth="1"/>
    <col min="5877" max="5877" width="12.5703125" style="1" customWidth="1"/>
    <col min="5878" max="5878" width="12.28515625" style="1" customWidth="1"/>
    <col min="5879" max="5879" width="11.85546875" style="1" customWidth="1"/>
    <col min="5880" max="5880" width="12.140625" style="1" customWidth="1"/>
    <col min="5881" max="5881" width="12.42578125" style="1" customWidth="1"/>
    <col min="5882" max="5882" width="12.28515625" style="1" customWidth="1"/>
    <col min="5883" max="6130" width="9.140625" style="1"/>
    <col min="6131" max="6131" width="12.140625" style="1" customWidth="1"/>
    <col min="6132" max="6132" width="13.85546875" style="1" customWidth="1"/>
    <col min="6133" max="6133" width="12.5703125" style="1" customWidth="1"/>
    <col min="6134" max="6134" width="12.28515625" style="1" customWidth="1"/>
    <col min="6135" max="6135" width="11.85546875" style="1" customWidth="1"/>
    <col min="6136" max="6136" width="12.140625" style="1" customWidth="1"/>
    <col min="6137" max="6137" width="12.42578125" style="1" customWidth="1"/>
    <col min="6138" max="6138" width="12.28515625" style="1" customWidth="1"/>
    <col min="6139" max="6386" width="9.140625" style="1"/>
    <col min="6387" max="6387" width="12.140625" style="1" customWidth="1"/>
    <col min="6388" max="6388" width="13.85546875" style="1" customWidth="1"/>
    <col min="6389" max="6389" width="12.5703125" style="1" customWidth="1"/>
    <col min="6390" max="6390" width="12.28515625" style="1" customWidth="1"/>
    <col min="6391" max="6391" width="11.85546875" style="1" customWidth="1"/>
    <col min="6392" max="6392" width="12.140625" style="1" customWidth="1"/>
    <col min="6393" max="6393" width="12.42578125" style="1" customWidth="1"/>
    <col min="6394" max="6394" width="12.28515625" style="1" customWidth="1"/>
    <col min="6395" max="6642" width="9.140625" style="1"/>
    <col min="6643" max="6643" width="12.140625" style="1" customWidth="1"/>
    <col min="6644" max="6644" width="13.85546875" style="1" customWidth="1"/>
    <col min="6645" max="6645" width="12.5703125" style="1" customWidth="1"/>
    <col min="6646" max="6646" width="12.28515625" style="1" customWidth="1"/>
    <col min="6647" max="6647" width="11.85546875" style="1" customWidth="1"/>
    <col min="6648" max="6648" width="12.140625" style="1" customWidth="1"/>
    <col min="6649" max="6649" width="12.42578125" style="1" customWidth="1"/>
    <col min="6650" max="6650" width="12.28515625" style="1" customWidth="1"/>
    <col min="6651" max="6898" width="9.140625" style="1"/>
    <col min="6899" max="6899" width="12.140625" style="1" customWidth="1"/>
    <col min="6900" max="6900" width="13.85546875" style="1" customWidth="1"/>
    <col min="6901" max="6901" width="12.5703125" style="1" customWidth="1"/>
    <col min="6902" max="6902" width="12.28515625" style="1" customWidth="1"/>
    <col min="6903" max="6903" width="11.85546875" style="1" customWidth="1"/>
    <col min="6904" max="6904" width="12.140625" style="1" customWidth="1"/>
    <col min="6905" max="6905" width="12.42578125" style="1" customWidth="1"/>
    <col min="6906" max="6906" width="12.28515625" style="1" customWidth="1"/>
    <col min="6907" max="7154" width="9.140625" style="1"/>
    <col min="7155" max="7155" width="12.140625" style="1" customWidth="1"/>
    <col min="7156" max="7156" width="13.85546875" style="1" customWidth="1"/>
    <col min="7157" max="7157" width="12.5703125" style="1" customWidth="1"/>
    <col min="7158" max="7158" width="12.28515625" style="1" customWidth="1"/>
    <col min="7159" max="7159" width="11.85546875" style="1" customWidth="1"/>
    <col min="7160" max="7160" width="12.140625" style="1" customWidth="1"/>
    <col min="7161" max="7161" width="12.42578125" style="1" customWidth="1"/>
    <col min="7162" max="7162" width="12.28515625" style="1" customWidth="1"/>
    <col min="7163" max="7410" width="9.140625" style="1"/>
    <col min="7411" max="7411" width="12.140625" style="1" customWidth="1"/>
    <col min="7412" max="7412" width="13.85546875" style="1" customWidth="1"/>
    <col min="7413" max="7413" width="12.5703125" style="1" customWidth="1"/>
    <col min="7414" max="7414" width="12.28515625" style="1" customWidth="1"/>
    <col min="7415" max="7415" width="11.85546875" style="1" customWidth="1"/>
    <col min="7416" max="7416" width="12.140625" style="1" customWidth="1"/>
    <col min="7417" max="7417" width="12.42578125" style="1" customWidth="1"/>
    <col min="7418" max="7418" width="12.28515625" style="1" customWidth="1"/>
    <col min="7419" max="7666" width="9.140625" style="1"/>
    <col min="7667" max="7667" width="12.140625" style="1" customWidth="1"/>
    <col min="7668" max="7668" width="13.85546875" style="1" customWidth="1"/>
    <col min="7669" max="7669" width="12.5703125" style="1" customWidth="1"/>
    <col min="7670" max="7670" width="12.28515625" style="1" customWidth="1"/>
    <col min="7671" max="7671" width="11.85546875" style="1" customWidth="1"/>
    <col min="7672" max="7672" width="12.140625" style="1" customWidth="1"/>
    <col min="7673" max="7673" width="12.42578125" style="1" customWidth="1"/>
    <col min="7674" max="7674" width="12.28515625" style="1" customWidth="1"/>
    <col min="7675" max="7922" width="9.140625" style="1"/>
    <col min="7923" max="7923" width="12.140625" style="1" customWidth="1"/>
    <col min="7924" max="7924" width="13.85546875" style="1" customWidth="1"/>
    <col min="7925" max="7925" width="12.5703125" style="1" customWidth="1"/>
    <col min="7926" max="7926" width="12.28515625" style="1" customWidth="1"/>
    <col min="7927" max="7927" width="11.85546875" style="1" customWidth="1"/>
    <col min="7928" max="7928" width="12.140625" style="1" customWidth="1"/>
    <col min="7929" max="7929" width="12.42578125" style="1" customWidth="1"/>
    <col min="7930" max="7930" width="12.28515625" style="1" customWidth="1"/>
    <col min="7931" max="8178" width="9.140625" style="1"/>
    <col min="8179" max="8179" width="12.140625" style="1" customWidth="1"/>
    <col min="8180" max="8180" width="13.85546875" style="1" customWidth="1"/>
    <col min="8181" max="8181" width="12.5703125" style="1" customWidth="1"/>
    <col min="8182" max="8182" width="12.28515625" style="1" customWidth="1"/>
    <col min="8183" max="8183" width="11.85546875" style="1" customWidth="1"/>
    <col min="8184" max="8184" width="12.140625" style="1" customWidth="1"/>
    <col min="8185" max="8185" width="12.42578125" style="1" customWidth="1"/>
    <col min="8186" max="8186" width="12.28515625" style="1" customWidth="1"/>
    <col min="8187" max="8434" width="9.140625" style="1"/>
    <col min="8435" max="8435" width="12.140625" style="1" customWidth="1"/>
    <col min="8436" max="8436" width="13.85546875" style="1" customWidth="1"/>
    <col min="8437" max="8437" width="12.5703125" style="1" customWidth="1"/>
    <col min="8438" max="8438" width="12.28515625" style="1" customWidth="1"/>
    <col min="8439" max="8439" width="11.85546875" style="1" customWidth="1"/>
    <col min="8440" max="8440" width="12.140625" style="1" customWidth="1"/>
    <col min="8441" max="8441" width="12.42578125" style="1" customWidth="1"/>
    <col min="8442" max="8442" width="12.28515625" style="1" customWidth="1"/>
    <col min="8443" max="8690" width="9.140625" style="1"/>
    <col min="8691" max="8691" width="12.140625" style="1" customWidth="1"/>
    <col min="8692" max="8692" width="13.85546875" style="1" customWidth="1"/>
    <col min="8693" max="8693" width="12.5703125" style="1" customWidth="1"/>
    <col min="8694" max="8694" width="12.28515625" style="1" customWidth="1"/>
    <col min="8695" max="8695" width="11.85546875" style="1" customWidth="1"/>
    <col min="8696" max="8696" width="12.140625" style="1" customWidth="1"/>
    <col min="8697" max="8697" width="12.42578125" style="1" customWidth="1"/>
    <col min="8698" max="8698" width="12.28515625" style="1" customWidth="1"/>
    <col min="8699" max="8946" width="9.140625" style="1"/>
    <col min="8947" max="8947" width="12.140625" style="1" customWidth="1"/>
    <col min="8948" max="8948" width="13.85546875" style="1" customWidth="1"/>
    <col min="8949" max="8949" width="12.5703125" style="1" customWidth="1"/>
    <col min="8950" max="8950" width="12.28515625" style="1" customWidth="1"/>
    <col min="8951" max="8951" width="11.85546875" style="1" customWidth="1"/>
    <col min="8952" max="8952" width="12.140625" style="1" customWidth="1"/>
    <col min="8953" max="8953" width="12.42578125" style="1" customWidth="1"/>
    <col min="8954" max="8954" width="12.28515625" style="1" customWidth="1"/>
    <col min="8955" max="9202" width="9.140625" style="1"/>
    <col min="9203" max="9203" width="12.140625" style="1" customWidth="1"/>
    <col min="9204" max="9204" width="13.85546875" style="1" customWidth="1"/>
    <col min="9205" max="9205" width="12.5703125" style="1" customWidth="1"/>
    <col min="9206" max="9206" width="12.28515625" style="1" customWidth="1"/>
    <col min="9207" max="9207" width="11.85546875" style="1" customWidth="1"/>
    <col min="9208" max="9208" width="12.140625" style="1" customWidth="1"/>
    <col min="9209" max="9209" width="12.42578125" style="1" customWidth="1"/>
    <col min="9210" max="9210" width="12.28515625" style="1" customWidth="1"/>
    <col min="9211" max="9458" width="9.140625" style="1"/>
    <col min="9459" max="9459" width="12.140625" style="1" customWidth="1"/>
    <col min="9460" max="9460" width="13.85546875" style="1" customWidth="1"/>
    <col min="9461" max="9461" width="12.5703125" style="1" customWidth="1"/>
    <col min="9462" max="9462" width="12.28515625" style="1" customWidth="1"/>
    <col min="9463" max="9463" width="11.85546875" style="1" customWidth="1"/>
    <col min="9464" max="9464" width="12.140625" style="1" customWidth="1"/>
    <col min="9465" max="9465" width="12.42578125" style="1" customWidth="1"/>
    <col min="9466" max="9466" width="12.28515625" style="1" customWidth="1"/>
    <col min="9467" max="9714" width="9.140625" style="1"/>
    <col min="9715" max="9715" width="12.140625" style="1" customWidth="1"/>
    <col min="9716" max="9716" width="13.85546875" style="1" customWidth="1"/>
    <col min="9717" max="9717" width="12.5703125" style="1" customWidth="1"/>
    <col min="9718" max="9718" width="12.28515625" style="1" customWidth="1"/>
    <col min="9719" max="9719" width="11.85546875" style="1" customWidth="1"/>
    <col min="9720" max="9720" width="12.140625" style="1" customWidth="1"/>
    <col min="9721" max="9721" width="12.42578125" style="1" customWidth="1"/>
    <col min="9722" max="9722" width="12.28515625" style="1" customWidth="1"/>
    <col min="9723" max="9970" width="9.140625" style="1"/>
    <col min="9971" max="9971" width="12.140625" style="1" customWidth="1"/>
    <col min="9972" max="9972" width="13.85546875" style="1" customWidth="1"/>
    <col min="9973" max="9973" width="12.5703125" style="1" customWidth="1"/>
    <col min="9974" max="9974" width="12.28515625" style="1" customWidth="1"/>
    <col min="9975" max="9975" width="11.85546875" style="1" customWidth="1"/>
    <col min="9976" max="9976" width="12.140625" style="1" customWidth="1"/>
    <col min="9977" max="9977" width="12.42578125" style="1" customWidth="1"/>
    <col min="9978" max="9978" width="12.28515625" style="1" customWidth="1"/>
    <col min="9979" max="10226" width="9.140625" style="1"/>
    <col min="10227" max="10227" width="12.140625" style="1" customWidth="1"/>
    <col min="10228" max="10228" width="13.85546875" style="1" customWidth="1"/>
    <col min="10229" max="10229" width="12.5703125" style="1" customWidth="1"/>
    <col min="10230" max="10230" width="12.28515625" style="1" customWidth="1"/>
    <col min="10231" max="10231" width="11.85546875" style="1" customWidth="1"/>
    <col min="10232" max="10232" width="12.140625" style="1" customWidth="1"/>
    <col min="10233" max="10233" width="12.42578125" style="1" customWidth="1"/>
    <col min="10234" max="10234" width="12.28515625" style="1" customWidth="1"/>
    <col min="10235" max="10482" width="9.140625" style="1"/>
    <col min="10483" max="10483" width="12.140625" style="1" customWidth="1"/>
    <col min="10484" max="10484" width="13.85546875" style="1" customWidth="1"/>
    <col min="10485" max="10485" width="12.5703125" style="1" customWidth="1"/>
    <col min="10486" max="10486" width="12.28515625" style="1" customWidth="1"/>
    <col min="10487" max="10487" width="11.85546875" style="1" customWidth="1"/>
    <col min="10488" max="10488" width="12.140625" style="1" customWidth="1"/>
    <col min="10489" max="10489" width="12.42578125" style="1" customWidth="1"/>
    <col min="10490" max="10490" width="12.28515625" style="1" customWidth="1"/>
    <col min="10491" max="10738" width="9.140625" style="1"/>
    <col min="10739" max="10739" width="12.140625" style="1" customWidth="1"/>
    <col min="10740" max="10740" width="13.85546875" style="1" customWidth="1"/>
    <col min="10741" max="10741" width="12.5703125" style="1" customWidth="1"/>
    <col min="10742" max="10742" width="12.28515625" style="1" customWidth="1"/>
    <col min="10743" max="10743" width="11.85546875" style="1" customWidth="1"/>
    <col min="10744" max="10744" width="12.140625" style="1" customWidth="1"/>
    <col min="10745" max="10745" width="12.42578125" style="1" customWidth="1"/>
    <col min="10746" max="10746" width="12.28515625" style="1" customWidth="1"/>
    <col min="10747" max="10994" width="9.140625" style="1"/>
    <col min="10995" max="10995" width="12.140625" style="1" customWidth="1"/>
    <col min="10996" max="10996" width="13.85546875" style="1" customWidth="1"/>
    <col min="10997" max="10997" width="12.5703125" style="1" customWidth="1"/>
    <col min="10998" max="10998" width="12.28515625" style="1" customWidth="1"/>
    <col min="10999" max="10999" width="11.85546875" style="1" customWidth="1"/>
    <col min="11000" max="11000" width="12.140625" style="1" customWidth="1"/>
    <col min="11001" max="11001" width="12.42578125" style="1" customWidth="1"/>
    <col min="11002" max="11002" width="12.28515625" style="1" customWidth="1"/>
    <col min="11003" max="11250" width="9.140625" style="1"/>
    <col min="11251" max="11251" width="12.140625" style="1" customWidth="1"/>
    <col min="11252" max="11252" width="13.85546875" style="1" customWidth="1"/>
    <col min="11253" max="11253" width="12.5703125" style="1" customWidth="1"/>
    <col min="11254" max="11254" width="12.28515625" style="1" customWidth="1"/>
    <col min="11255" max="11255" width="11.85546875" style="1" customWidth="1"/>
    <col min="11256" max="11256" width="12.140625" style="1" customWidth="1"/>
    <col min="11257" max="11257" width="12.42578125" style="1" customWidth="1"/>
    <col min="11258" max="11258" width="12.28515625" style="1" customWidth="1"/>
    <col min="11259" max="11506" width="9.140625" style="1"/>
    <col min="11507" max="11507" width="12.140625" style="1" customWidth="1"/>
    <col min="11508" max="11508" width="13.85546875" style="1" customWidth="1"/>
    <col min="11509" max="11509" width="12.5703125" style="1" customWidth="1"/>
    <col min="11510" max="11510" width="12.28515625" style="1" customWidth="1"/>
    <col min="11511" max="11511" width="11.85546875" style="1" customWidth="1"/>
    <col min="11512" max="11512" width="12.140625" style="1" customWidth="1"/>
    <col min="11513" max="11513" width="12.42578125" style="1" customWidth="1"/>
    <col min="11514" max="11514" width="12.28515625" style="1" customWidth="1"/>
    <col min="11515" max="11762" width="9.140625" style="1"/>
    <col min="11763" max="11763" width="12.140625" style="1" customWidth="1"/>
    <col min="11764" max="11764" width="13.85546875" style="1" customWidth="1"/>
    <col min="11765" max="11765" width="12.5703125" style="1" customWidth="1"/>
    <col min="11766" max="11766" width="12.28515625" style="1" customWidth="1"/>
    <col min="11767" max="11767" width="11.85546875" style="1" customWidth="1"/>
    <col min="11768" max="11768" width="12.140625" style="1" customWidth="1"/>
    <col min="11769" max="11769" width="12.42578125" style="1" customWidth="1"/>
    <col min="11770" max="11770" width="12.28515625" style="1" customWidth="1"/>
    <col min="11771" max="12018" width="9.140625" style="1"/>
    <col min="12019" max="12019" width="12.140625" style="1" customWidth="1"/>
    <col min="12020" max="12020" width="13.85546875" style="1" customWidth="1"/>
    <col min="12021" max="12021" width="12.5703125" style="1" customWidth="1"/>
    <col min="12022" max="12022" width="12.28515625" style="1" customWidth="1"/>
    <col min="12023" max="12023" width="11.85546875" style="1" customWidth="1"/>
    <col min="12024" max="12024" width="12.140625" style="1" customWidth="1"/>
    <col min="12025" max="12025" width="12.42578125" style="1" customWidth="1"/>
    <col min="12026" max="12026" width="12.28515625" style="1" customWidth="1"/>
    <col min="12027" max="12274" width="9.140625" style="1"/>
    <col min="12275" max="12275" width="12.140625" style="1" customWidth="1"/>
    <col min="12276" max="12276" width="13.85546875" style="1" customWidth="1"/>
    <col min="12277" max="12277" width="12.5703125" style="1" customWidth="1"/>
    <col min="12278" max="12278" width="12.28515625" style="1" customWidth="1"/>
    <col min="12279" max="12279" width="11.85546875" style="1" customWidth="1"/>
    <col min="12280" max="12280" width="12.140625" style="1" customWidth="1"/>
    <col min="12281" max="12281" width="12.42578125" style="1" customWidth="1"/>
    <col min="12282" max="12282" width="12.28515625" style="1" customWidth="1"/>
    <col min="12283" max="12530" width="9.140625" style="1"/>
    <col min="12531" max="12531" width="12.140625" style="1" customWidth="1"/>
    <col min="12532" max="12532" width="13.85546875" style="1" customWidth="1"/>
    <col min="12533" max="12533" width="12.5703125" style="1" customWidth="1"/>
    <col min="12534" max="12534" width="12.28515625" style="1" customWidth="1"/>
    <col min="12535" max="12535" width="11.85546875" style="1" customWidth="1"/>
    <col min="12536" max="12536" width="12.140625" style="1" customWidth="1"/>
    <col min="12537" max="12537" width="12.42578125" style="1" customWidth="1"/>
    <col min="12538" max="12538" width="12.28515625" style="1" customWidth="1"/>
    <col min="12539" max="12786" width="9.140625" style="1"/>
    <col min="12787" max="12787" width="12.140625" style="1" customWidth="1"/>
    <col min="12788" max="12788" width="13.85546875" style="1" customWidth="1"/>
    <col min="12789" max="12789" width="12.5703125" style="1" customWidth="1"/>
    <col min="12790" max="12790" width="12.28515625" style="1" customWidth="1"/>
    <col min="12791" max="12791" width="11.85546875" style="1" customWidth="1"/>
    <col min="12792" max="12792" width="12.140625" style="1" customWidth="1"/>
    <col min="12793" max="12793" width="12.42578125" style="1" customWidth="1"/>
    <col min="12794" max="12794" width="12.28515625" style="1" customWidth="1"/>
    <col min="12795" max="13042" width="9.140625" style="1"/>
    <col min="13043" max="13043" width="12.140625" style="1" customWidth="1"/>
    <col min="13044" max="13044" width="13.85546875" style="1" customWidth="1"/>
    <col min="13045" max="13045" width="12.5703125" style="1" customWidth="1"/>
    <col min="13046" max="13046" width="12.28515625" style="1" customWidth="1"/>
    <col min="13047" max="13047" width="11.85546875" style="1" customWidth="1"/>
    <col min="13048" max="13048" width="12.140625" style="1" customWidth="1"/>
    <col min="13049" max="13049" width="12.42578125" style="1" customWidth="1"/>
    <col min="13050" max="13050" width="12.28515625" style="1" customWidth="1"/>
    <col min="13051" max="13298" width="9.140625" style="1"/>
    <col min="13299" max="13299" width="12.140625" style="1" customWidth="1"/>
    <col min="13300" max="13300" width="13.85546875" style="1" customWidth="1"/>
    <col min="13301" max="13301" width="12.5703125" style="1" customWidth="1"/>
    <col min="13302" max="13302" width="12.28515625" style="1" customWidth="1"/>
    <col min="13303" max="13303" width="11.85546875" style="1" customWidth="1"/>
    <col min="13304" max="13304" width="12.140625" style="1" customWidth="1"/>
    <col min="13305" max="13305" width="12.42578125" style="1" customWidth="1"/>
    <col min="13306" max="13306" width="12.28515625" style="1" customWidth="1"/>
    <col min="13307" max="13554" width="9.140625" style="1"/>
    <col min="13555" max="13555" width="12.140625" style="1" customWidth="1"/>
    <col min="13556" max="13556" width="13.85546875" style="1" customWidth="1"/>
    <col min="13557" max="13557" width="12.5703125" style="1" customWidth="1"/>
    <col min="13558" max="13558" width="12.28515625" style="1" customWidth="1"/>
    <col min="13559" max="13559" width="11.85546875" style="1" customWidth="1"/>
    <col min="13560" max="13560" width="12.140625" style="1" customWidth="1"/>
    <col min="13561" max="13561" width="12.42578125" style="1" customWidth="1"/>
    <col min="13562" max="13562" width="12.28515625" style="1" customWidth="1"/>
    <col min="13563" max="13810" width="9.140625" style="1"/>
    <col min="13811" max="13811" width="12.140625" style="1" customWidth="1"/>
    <col min="13812" max="13812" width="13.85546875" style="1" customWidth="1"/>
    <col min="13813" max="13813" width="12.5703125" style="1" customWidth="1"/>
    <col min="13814" max="13814" width="12.28515625" style="1" customWidth="1"/>
    <col min="13815" max="13815" width="11.85546875" style="1" customWidth="1"/>
    <col min="13816" max="13816" width="12.140625" style="1" customWidth="1"/>
    <col min="13817" max="13817" width="12.42578125" style="1" customWidth="1"/>
    <col min="13818" max="13818" width="12.28515625" style="1" customWidth="1"/>
    <col min="13819" max="14066" width="9.140625" style="1"/>
    <col min="14067" max="14067" width="12.140625" style="1" customWidth="1"/>
    <col min="14068" max="14068" width="13.85546875" style="1" customWidth="1"/>
    <col min="14069" max="14069" width="12.5703125" style="1" customWidth="1"/>
    <col min="14070" max="14070" width="12.28515625" style="1" customWidth="1"/>
    <col min="14071" max="14071" width="11.85546875" style="1" customWidth="1"/>
    <col min="14072" max="14072" width="12.140625" style="1" customWidth="1"/>
    <col min="14073" max="14073" width="12.42578125" style="1" customWidth="1"/>
    <col min="14074" max="14074" width="12.28515625" style="1" customWidth="1"/>
    <col min="14075" max="14322" width="9.140625" style="1"/>
    <col min="14323" max="14323" width="12.140625" style="1" customWidth="1"/>
    <col min="14324" max="14324" width="13.85546875" style="1" customWidth="1"/>
    <col min="14325" max="14325" width="12.5703125" style="1" customWidth="1"/>
    <col min="14326" max="14326" width="12.28515625" style="1" customWidth="1"/>
    <col min="14327" max="14327" width="11.85546875" style="1" customWidth="1"/>
    <col min="14328" max="14328" width="12.140625" style="1" customWidth="1"/>
    <col min="14329" max="14329" width="12.42578125" style="1" customWidth="1"/>
    <col min="14330" max="14330" width="12.28515625" style="1" customWidth="1"/>
    <col min="14331" max="14578" width="9.140625" style="1"/>
    <col min="14579" max="14579" width="12.140625" style="1" customWidth="1"/>
    <col min="14580" max="14580" width="13.85546875" style="1" customWidth="1"/>
    <col min="14581" max="14581" width="12.5703125" style="1" customWidth="1"/>
    <col min="14582" max="14582" width="12.28515625" style="1" customWidth="1"/>
    <col min="14583" max="14583" width="11.85546875" style="1" customWidth="1"/>
    <col min="14584" max="14584" width="12.140625" style="1" customWidth="1"/>
    <col min="14585" max="14585" width="12.42578125" style="1" customWidth="1"/>
    <col min="14586" max="14586" width="12.28515625" style="1" customWidth="1"/>
    <col min="14587" max="14834" width="9.140625" style="1"/>
    <col min="14835" max="14835" width="12.140625" style="1" customWidth="1"/>
    <col min="14836" max="14836" width="13.85546875" style="1" customWidth="1"/>
    <col min="14837" max="14837" width="12.5703125" style="1" customWidth="1"/>
    <col min="14838" max="14838" width="12.28515625" style="1" customWidth="1"/>
    <col min="14839" max="14839" width="11.85546875" style="1" customWidth="1"/>
    <col min="14840" max="14840" width="12.140625" style="1" customWidth="1"/>
    <col min="14841" max="14841" width="12.42578125" style="1" customWidth="1"/>
    <col min="14842" max="14842" width="12.28515625" style="1" customWidth="1"/>
    <col min="14843" max="15090" width="9.140625" style="1"/>
    <col min="15091" max="15091" width="12.140625" style="1" customWidth="1"/>
    <col min="15092" max="15092" width="13.85546875" style="1" customWidth="1"/>
    <col min="15093" max="15093" width="12.5703125" style="1" customWidth="1"/>
    <col min="15094" max="15094" width="12.28515625" style="1" customWidth="1"/>
    <col min="15095" max="15095" width="11.85546875" style="1" customWidth="1"/>
    <col min="15096" max="15096" width="12.140625" style="1" customWidth="1"/>
    <col min="15097" max="15097" width="12.42578125" style="1" customWidth="1"/>
    <col min="15098" max="15098" width="12.28515625" style="1" customWidth="1"/>
    <col min="15099" max="15346" width="9.140625" style="1"/>
    <col min="15347" max="15347" width="12.140625" style="1" customWidth="1"/>
    <col min="15348" max="15348" width="13.85546875" style="1" customWidth="1"/>
    <col min="15349" max="15349" width="12.5703125" style="1" customWidth="1"/>
    <col min="15350" max="15350" width="12.28515625" style="1" customWidth="1"/>
    <col min="15351" max="15351" width="11.85546875" style="1" customWidth="1"/>
    <col min="15352" max="15352" width="12.140625" style="1" customWidth="1"/>
    <col min="15353" max="15353" width="12.42578125" style="1" customWidth="1"/>
    <col min="15354" max="15354" width="12.28515625" style="1" customWidth="1"/>
    <col min="15355" max="15602" width="9.140625" style="1"/>
    <col min="15603" max="15603" width="12.140625" style="1" customWidth="1"/>
    <col min="15604" max="15604" width="13.85546875" style="1" customWidth="1"/>
    <col min="15605" max="15605" width="12.5703125" style="1" customWidth="1"/>
    <col min="15606" max="15606" width="12.28515625" style="1" customWidth="1"/>
    <col min="15607" max="15607" width="11.85546875" style="1" customWidth="1"/>
    <col min="15608" max="15608" width="12.140625" style="1" customWidth="1"/>
    <col min="15609" max="15609" width="12.42578125" style="1" customWidth="1"/>
    <col min="15610" max="15610" width="12.28515625" style="1" customWidth="1"/>
    <col min="15611" max="15858" width="9.140625" style="1"/>
    <col min="15859" max="15859" width="12.140625" style="1" customWidth="1"/>
    <col min="15860" max="15860" width="13.85546875" style="1" customWidth="1"/>
    <col min="15861" max="15861" width="12.5703125" style="1" customWidth="1"/>
    <col min="15862" max="15862" width="12.28515625" style="1" customWidth="1"/>
    <col min="15863" max="15863" width="11.85546875" style="1" customWidth="1"/>
    <col min="15864" max="15864" width="12.140625" style="1" customWidth="1"/>
    <col min="15865" max="15865" width="12.42578125" style="1" customWidth="1"/>
    <col min="15866" max="15866" width="12.28515625" style="1" customWidth="1"/>
    <col min="15867" max="16114" width="9.140625" style="1"/>
    <col min="16115" max="16115" width="12.140625" style="1" customWidth="1"/>
    <col min="16116" max="16116" width="13.85546875" style="1" customWidth="1"/>
    <col min="16117" max="16117" width="12.5703125" style="1" customWidth="1"/>
    <col min="16118" max="16118" width="12.28515625" style="1" customWidth="1"/>
    <col min="16119" max="16119" width="11.85546875" style="1" customWidth="1"/>
    <col min="16120" max="16120" width="12.140625" style="1" customWidth="1"/>
    <col min="16121" max="16121" width="12.42578125" style="1" customWidth="1"/>
    <col min="16122" max="16122" width="12.28515625" style="1" customWidth="1"/>
    <col min="16123" max="16384" width="9.140625" style="1"/>
  </cols>
  <sheetData>
    <row r="2" spans="2:9" ht="45.75" customHeight="1">
      <c r="C2" s="19" t="s">
        <v>43</v>
      </c>
      <c r="D2" s="19"/>
      <c r="E2" s="19"/>
      <c r="F2" s="19"/>
      <c r="G2" s="19"/>
      <c r="H2" s="19"/>
      <c r="I2" s="19"/>
    </row>
    <row r="4" spans="2:9" ht="23.25" customHeight="1">
      <c r="B4" s="20" t="s">
        <v>0</v>
      </c>
      <c r="C4" s="20" t="s">
        <v>1</v>
      </c>
      <c r="D4" s="22" t="s">
        <v>2</v>
      </c>
      <c r="E4" s="21" t="s">
        <v>46</v>
      </c>
      <c r="F4" s="21"/>
      <c r="G4" s="21"/>
      <c r="H4" s="20" t="s">
        <v>47</v>
      </c>
      <c r="I4" s="20"/>
    </row>
    <row r="5" spans="2:9" ht="48.75" customHeight="1">
      <c r="B5" s="20"/>
      <c r="C5" s="20"/>
      <c r="D5" s="22"/>
      <c r="E5" s="8" t="s">
        <v>44</v>
      </c>
      <c r="F5" s="18" t="s">
        <v>45</v>
      </c>
      <c r="G5" s="15" t="s">
        <v>3</v>
      </c>
      <c r="H5" s="8" t="s">
        <v>39</v>
      </c>
      <c r="I5" s="8" t="s">
        <v>40</v>
      </c>
    </row>
    <row r="6" spans="2:9" ht="15">
      <c r="B6" s="16" t="s">
        <v>4</v>
      </c>
      <c r="C6" s="12" t="s">
        <v>5</v>
      </c>
      <c r="D6" s="9">
        <v>6441</v>
      </c>
      <c r="E6" s="2">
        <v>493</v>
      </c>
      <c r="F6" s="3">
        <f>4122+6</f>
        <v>4128</v>
      </c>
      <c r="G6" s="3">
        <f>SUM(E6:F6)</f>
        <v>4621</v>
      </c>
      <c r="H6" s="4">
        <v>102</v>
      </c>
      <c r="I6" s="4">
        <v>36</v>
      </c>
    </row>
    <row r="7" spans="2:9" ht="15">
      <c r="B7" s="16" t="s">
        <v>6</v>
      </c>
      <c r="C7" s="12" t="s">
        <v>7</v>
      </c>
      <c r="D7" s="9">
        <v>4350</v>
      </c>
      <c r="E7" s="2">
        <f>1005+6</f>
        <v>1011</v>
      </c>
      <c r="F7" s="3">
        <f>2306+18</f>
        <v>2324</v>
      </c>
      <c r="G7" s="3">
        <f>SUM(E7:F7)</f>
        <v>3335</v>
      </c>
      <c r="H7" s="4">
        <v>192</v>
      </c>
      <c r="I7" s="4">
        <v>46</v>
      </c>
    </row>
    <row r="8" spans="2:9" ht="15">
      <c r="B8" s="16" t="s">
        <v>8</v>
      </c>
      <c r="C8" s="12" t="s">
        <v>9</v>
      </c>
      <c r="D8" s="9">
        <v>13912</v>
      </c>
      <c r="E8" s="2">
        <v>0</v>
      </c>
      <c r="F8" s="3">
        <v>0</v>
      </c>
      <c r="G8" s="3">
        <f>SUM(E8:F8)</f>
        <v>0</v>
      </c>
      <c r="H8" s="4"/>
      <c r="I8" s="4">
        <v>14</v>
      </c>
    </row>
    <row r="9" spans="2:9" ht="15">
      <c r="B9" s="16" t="s">
        <v>10</v>
      </c>
      <c r="C9" s="12" t="s">
        <v>11</v>
      </c>
      <c r="D9" s="9">
        <v>4340</v>
      </c>
      <c r="E9" s="2">
        <v>816</v>
      </c>
      <c r="F9" s="3">
        <f>2438+6</f>
        <v>2444</v>
      </c>
      <c r="G9" s="3">
        <f>SUM(E9:F9)</f>
        <v>3260</v>
      </c>
      <c r="H9" s="4">
        <v>133</v>
      </c>
      <c r="I9" s="4">
        <v>79</v>
      </c>
    </row>
    <row r="10" spans="2:9" ht="15">
      <c r="B10" s="16" t="s">
        <v>12</v>
      </c>
      <c r="C10" s="12" t="s">
        <v>13</v>
      </c>
      <c r="D10" s="9">
        <v>3844</v>
      </c>
      <c r="E10" s="2">
        <v>359</v>
      </c>
      <c r="F10" s="3">
        <f>2713+12</f>
        <v>2725</v>
      </c>
      <c r="G10" s="3">
        <f>SUM(E10:F10)</f>
        <v>3084</v>
      </c>
      <c r="H10" s="4">
        <v>45</v>
      </c>
      <c r="I10" s="4">
        <v>28</v>
      </c>
    </row>
    <row r="11" spans="2:9" ht="15">
      <c r="B11" s="16" t="s">
        <v>14</v>
      </c>
      <c r="C11" s="12" t="s">
        <v>15</v>
      </c>
      <c r="D11" s="9">
        <v>5558</v>
      </c>
      <c r="E11" s="2">
        <v>1084</v>
      </c>
      <c r="F11" s="3">
        <v>2951</v>
      </c>
      <c r="G11" s="3">
        <f>SUM(E11:F11)</f>
        <v>4035</v>
      </c>
      <c r="H11" s="4">
        <v>43</v>
      </c>
      <c r="I11" s="4"/>
    </row>
    <row r="12" spans="2:9" ht="15">
      <c r="B12" s="16" t="s">
        <v>16</v>
      </c>
      <c r="C12" s="12" t="s">
        <v>17</v>
      </c>
      <c r="D12" s="9">
        <v>2900</v>
      </c>
      <c r="E12" s="2">
        <f>512+6</f>
        <v>518</v>
      </c>
      <c r="F12" s="3">
        <f>1718+6</f>
        <v>1724</v>
      </c>
      <c r="G12" s="3">
        <f>SUM(E12:F12)</f>
        <v>2242</v>
      </c>
      <c r="H12" s="4">
        <v>34</v>
      </c>
      <c r="I12" s="4">
        <v>20</v>
      </c>
    </row>
    <row r="13" spans="2:9" ht="15">
      <c r="B13" s="16" t="s">
        <v>18</v>
      </c>
      <c r="C13" s="12" t="s">
        <v>19</v>
      </c>
      <c r="D13" s="9">
        <v>3386</v>
      </c>
      <c r="E13" s="2">
        <f>740+12</f>
        <v>752</v>
      </c>
      <c r="F13" s="3">
        <f>1664+12</f>
        <v>1676</v>
      </c>
      <c r="G13" s="3">
        <f>SUM(E13:F13)</f>
        <v>2428</v>
      </c>
      <c r="H13" s="4">
        <v>27</v>
      </c>
      <c r="I13" s="4">
        <v>15</v>
      </c>
    </row>
    <row r="14" spans="2:9" ht="15">
      <c r="B14" s="16" t="s">
        <v>20</v>
      </c>
      <c r="C14" s="12" t="s">
        <v>21</v>
      </c>
      <c r="D14" s="9">
        <v>3117</v>
      </c>
      <c r="E14" s="2">
        <v>397</v>
      </c>
      <c r="F14" s="23">
        <f>1863+12</f>
        <v>1875</v>
      </c>
      <c r="G14" s="3">
        <f>SUM(E14:F14)</f>
        <v>2272</v>
      </c>
      <c r="H14" s="4">
        <v>71</v>
      </c>
      <c r="I14" s="4">
        <v>41</v>
      </c>
    </row>
    <row r="15" spans="2:9" ht="15">
      <c r="B15" s="16" t="s">
        <v>22</v>
      </c>
      <c r="C15" s="12" t="s">
        <v>23</v>
      </c>
      <c r="D15" s="9">
        <v>2599</v>
      </c>
      <c r="E15" s="2">
        <v>114</v>
      </c>
      <c r="F15" s="3">
        <v>1802</v>
      </c>
      <c r="G15" s="3">
        <f>SUM(E15:F15)</f>
        <v>1916</v>
      </c>
      <c r="H15" s="4">
        <v>17</v>
      </c>
      <c r="I15" s="4">
        <v>12</v>
      </c>
    </row>
    <row r="16" spans="2:9" ht="15">
      <c r="B16" s="16" t="s">
        <v>24</v>
      </c>
      <c r="C16" s="12" t="s">
        <v>25</v>
      </c>
      <c r="D16" s="9">
        <v>6009</v>
      </c>
      <c r="E16" s="2">
        <f>501+6</f>
        <v>507</v>
      </c>
      <c r="F16" s="3">
        <f>3851+6</f>
        <v>3857</v>
      </c>
      <c r="G16" s="3">
        <f>SUM(E16:F16)</f>
        <v>4364</v>
      </c>
      <c r="H16" s="4">
        <v>38</v>
      </c>
      <c r="I16" s="4">
        <v>8</v>
      </c>
    </row>
    <row r="17" spans="2:9" ht="15">
      <c r="B17" s="16" t="s">
        <v>26</v>
      </c>
      <c r="C17" s="12" t="s">
        <v>27</v>
      </c>
      <c r="D17" s="9">
        <v>3526</v>
      </c>
      <c r="E17" s="2">
        <f>498+6</f>
        <v>504</v>
      </c>
      <c r="F17" s="3">
        <f>2287+6</f>
        <v>2293</v>
      </c>
      <c r="G17" s="3">
        <f>SUM(E17:F17)</f>
        <v>2797</v>
      </c>
      <c r="H17" s="4">
        <v>162</v>
      </c>
      <c r="I17" s="4">
        <v>43</v>
      </c>
    </row>
    <row r="18" spans="2:9" ht="15">
      <c r="B18" s="16" t="s">
        <v>28</v>
      </c>
      <c r="C18" s="12" t="s">
        <v>29</v>
      </c>
      <c r="D18" s="9">
        <v>8018</v>
      </c>
      <c r="E18" s="2">
        <f>1196+6</f>
        <v>1202</v>
      </c>
      <c r="F18" s="3">
        <f>4591+30</f>
        <v>4621</v>
      </c>
      <c r="G18" s="3">
        <f>SUM(E18:F18)</f>
        <v>5823</v>
      </c>
      <c r="H18" s="4">
        <v>111</v>
      </c>
      <c r="I18" s="4">
        <v>79</v>
      </c>
    </row>
    <row r="19" spans="2:9" ht="15">
      <c r="B19" s="16" t="s">
        <v>30</v>
      </c>
      <c r="C19" s="12" t="s">
        <v>31</v>
      </c>
      <c r="D19" s="9">
        <v>5659</v>
      </c>
      <c r="E19" s="2">
        <f>600+6</f>
        <v>606</v>
      </c>
      <c r="F19" s="3">
        <f>3405+48</f>
        <v>3453</v>
      </c>
      <c r="G19" s="3">
        <f>SUM(E19:F19)</f>
        <v>4059</v>
      </c>
      <c r="H19" s="4"/>
      <c r="I19" s="4"/>
    </row>
    <row r="20" spans="2:9" ht="15">
      <c r="B20" s="16" t="s">
        <v>32</v>
      </c>
      <c r="C20" s="12" t="s">
        <v>33</v>
      </c>
      <c r="D20" s="9">
        <v>3811</v>
      </c>
      <c r="E20" s="2">
        <f>892+6</f>
        <v>898</v>
      </c>
      <c r="F20" s="3">
        <f>1784+6</f>
        <v>1790</v>
      </c>
      <c r="G20" s="3">
        <f>SUM(E20:F20)</f>
        <v>2688</v>
      </c>
      <c r="H20" s="4"/>
      <c r="I20" s="4"/>
    </row>
    <row r="21" spans="2:9" ht="15">
      <c r="B21" s="16" t="s">
        <v>34</v>
      </c>
      <c r="C21" s="12" t="s">
        <v>35</v>
      </c>
      <c r="D21" s="9">
        <v>12841</v>
      </c>
      <c r="E21" s="2">
        <v>1683</v>
      </c>
      <c r="F21" s="3">
        <f>8727+35</f>
        <v>8762</v>
      </c>
      <c r="G21" s="3">
        <f>SUM(E21:F21)</f>
        <v>10445</v>
      </c>
      <c r="H21" s="4">
        <v>52</v>
      </c>
      <c r="I21" s="4">
        <v>1</v>
      </c>
    </row>
    <row r="22" spans="2:9" ht="15">
      <c r="B22" s="16" t="s">
        <v>36</v>
      </c>
      <c r="C22" s="12" t="s">
        <v>37</v>
      </c>
      <c r="D22" s="9">
        <v>3169</v>
      </c>
      <c r="E22" s="2">
        <v>287</v>
      </c>
      <c r="F22" s="3">
        <v>2131</v>
      </c>
      <c r="G22" s="3">
        <f>SUM(E22:F22)</f>
        <v>2418</v>
      </c>
      <c r="H22" s="4"/>
      <c r="I22" s="4"/>
    </row>
    <row r="23" spans="2:9" ht="15">
      <c r="B23" s="17" t="s">
        <v>42</v>
      </c>
      <c r="C23" s="13" t="s">
        <v>41</v>
      </c>
      <c r="D23" s="10">
        <v>0</v>
      </c>
      <c r="E23" s="5">
        <v>0</v>
      </c>
      <c r="F23" s="3">
        <v>0</v>
      </c>
      <c r="G23" s="3">
        <f>SUM(E23:F23)</f>
        <v>0</v>
      </c>
      <c r="H23" s="4"/>
      <c r="I23" s="4">
        <v>16</v>
      </c>
    </row>
    <row r="24" spans="2:9" ht="15">
      <c r="B24" s="4"/>
      <c r="C24" s="7" t="s">
        <v>38</v>
      </c>
      <c r="D24" s="7">
        <f>SUM(D6:D23)</f>
        <v>93480</v>
      </c>
      <c r="E24" s="14">
        <f>SUM(E6:E23)</f>
        <v>11231</v>
      </c>
      <c r="F24" s="14">
        <f>SUM(F6:F23)</f>
        <v>48556</v>
      </c>
      <c r="G24" s="14">
        <f t="shared" ref="G7:G24" si="0">SUM(E24:F24)</f>
        <v>59787</v>
      </c>
      <c r="H24" s="7">
        <f>SUM(H6:H23)</f>
        <v>1027</v>
      </c>
      <c r="I24" s="7">
        <f>SUM(I6:I23)</f>
        <v>438</v>
      </c>
    </row>
    <row r="27" spans="2:9">
      <c r="E27" s="6"/>
    </row>
  </sheetData>
  <mergeCells count="6">
    <mergeCell ref="C2:I2"/>
    <mergeCell ref="H4:I4"/>
    <mergeCell ref="E4:G4"/>
    <mergeCell ref="B4:B5"/>
    <mergeCell ref="C4:C5"/>
    <mergeCell ref="D4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mieszkańców decyzje 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Anna</cp:lastModifiedBy>
  <cp:lastPrinted>2017-05-11T08:32:14Z</cp:lastPrinted>
  <dcterms:created xsi:type="dcterms:W3CDTF">2016-11-08T12:13:58Z</dcterms:created>
  <dcterms:modified xsi:type="dcterms:W3CDTF">2017-05-11T09:01:14Z</dcterms:modified>
</cp:coreProperties>
</file>